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65296" windowWidth="8640" windowHeight="9915" activeTab="0"/>
  </bookViews>
  <sheets>
    <sheet name="ΠΕΠ ΗΠΕΙΡΟΥ" sheetId="1" r:id="rId1"/>
    <sheet name="ΔΙΑΓΡΑΜΜΑΤΑ" sheetId="2" r:id="rId2"/>
  </sheets>
  <externalReferences>
    <externalReference r:id="rId5"/>
  </externalReferences>
  <definedNames>
    <definedName name="_xlnm.Print_Area" localSheetId="0">'ΠΕΠ ΗΠΕΙΡΟΥ'!$A$1:$I$57</definedName>
    <definedName name="_xlnm.Print_Titles" localSheetId="0">'ΠΕΠ ΗΠΕΙΡΟΥ'!$2:$3</definedName>
  </definedNames>
  <calcPr fullCalcOnLoad="1"/>
</workbook>
</file>

<file path=xl/sharedStrings.xml><?xml version="1.0" encoding="utf-8"?>
<sst xmlns="http://schemas.openxmlformats.org/spreadsheetml/2006/main" count="61" uniqueCount="31">
  <si>
    <t>ΠΟΣΑ ΣΕ EΥΡΩ</t>
  </si>
  <si>
    <t>ΧΡΗΜΑΤΟΔΟΤΙΚΟ
ΜΕΣΟ</t>
  </si>
  <si>
    <t>ΣΥΝΟΛΟ</t>
  </si>
  <si>
    <t>ΕΚΤ</t>
  </si>
  <si>
    <t>ΕΤΠΑ</t>
  </si>
  <si>
    <t>ΙΔΙΩΤΙΚΗ ΣΥΜΜΕΤΟΧΗ</t>
  </si>
  <si>
    <t>Π.Ε.Π. ΗΠΕΙΡΟΥ</t>
  </si>
  <si>
    <t>ΑΞΟΝΕΣ ΠΡΟΤΕΡΑΙΟΤΗΤΑΣ</t>
  </si>
  <si>
    <t>ΔΗΜΟΣΙΑ ΚΕΝΤΡΙΚΗ ΣΥΜΜΕΤΟΧΗ</t>
  </si>
  <si>
    <t>ΤΑΜΕΙΑ</t>
  </si>
  <si>
    <t>ΕΤΠΑ: ΕΥΡΩΠΑΪΚΟ ΤΑΜΕΙΟ ΠΕΡΙΦΕΡΕΙΑΚΗΣ ΑΝΑΠΤΥΞΗΣ</t>
  </si>
  <si>
    <t>ΕΚΤ: ΕΥΡΩΠΑΪΚΟ ΚΟΙΝΩΝΙΚΟ ΤΑΜΕΙΟ</t>
  </si>
  <si>
    <t xml:space="preserve"> 1. ΑΝΑΔΕΙΞΗ ΤΗΣ ΠΕΡΙΦΕΡΕΙΑΣ ΩΣ "ΔΥΤΙΚΗΣ ΠΥΛΗΣ " ΓΙΑ ΤΗΝ ΒΟΡΕΙΑ ΕΛΛΑΔΑ - ΑΝΑΠΤΥΞΙΑΚΗ ΑΞΙΟΠΟΙΗΣΗ ΤΟΥ ΠΛΕΟΝΕΚΤΗΜΑΤΟΣ ΤΩΝ ΜΕΓΑΛΩΝ ΕΡΓΩΝ ΜΕΤΑΦΟΡΩΝ</t>
  </si>
  <si>
    <t>2. ΕΝΙΣΧΥΣΗ ΤΩΝ ΑΣΤΙΚΩΝ ΥΠΟΔΟΜΩΝ ΚΑΙ ΥΠΗΡΕΣΙΩΝ</t>
  </si>
  <si>
    <t xml:space="preserve"> 3. ΕΝΙΣΧΥΣΗ ΤΗΣ ΤΟΥΡΙΣΤΙΚΗΣ ΔΡΑΣΤΗΡΙΟΤΗΤΑΣ - ΠΡΟΣΤΑΣΙΑ, ΑΝΑΔΕΙΞΗ ΚΑΙ ΑΞΙΟΠΟΙΗΣΗ ΤΩΝ ΦΥΣΙΚΩΝ ΚΑΙ ΠΟΛΙΤΙΣΤΙΚΩΝ ΠΟΡΩΝ</t>
  </si>
  <si>
    <t>4. ΑΕΙΦΟΡΟΣ ΑΝΑΠΤΥΞΗ ΤΗΣ ΥΠΑΙΘΡΟΥ</t>
  </si>
  <si>
    <t>5. ΥΠΟΣΤΗΡΙΞΗ ΚΑΙ ΑΝΑΠΤΥΞΗ ΤΟΥ ΑΝΘΡΩΠΙΝΟΥ ΔΥΝΑΜΙΚΟΥ</t>
  </si>
  <si>
    <t>6. ΤΕΧΝΙΚΗ ΒΟΗΘΕΙΑ</t>
  </si>
  <si>
    <t>ΕΓΤΠΕ</t>
  </si>
  <si>
    <t>ΕΓΤΠΕ: ΕΥΡΩΠΑΪΚΟ ΓΕΩΡΓΙΚΟ ΤΑΜΕΙΟ ΠΡΟΣΑΝΑΤΟΛΙΣΜΟΥ ΚΑΙ ΕΓΓΥΗΣΕΩΝ</t>
  </si>
  <si>
    <t>ΕΥΡΩΠΑΙΚΟ ΤΑΜΕΙΟ ΠΕΡΙΦΕΡΕΙΑΚΗΣ ΑΝΑΠΤΥΞΗΣ</t>
  </si>
  <si>
    <t>ΑΞΟΝΑΣ  1</t>
  </si>
  <si>
    <t>ΕΥΡΩΠΑΙΚΟ ΚΟΙΝΩΝΙΚΟ ΤΑΜΕΙΟ</t>
  </si>
  <si>
    <t>ΑΞΟΝΑΣ  2</t>
  </si>
  <si>
    <t>ΕΥΡΩΠΑΙΚΟ ΓΕΩΡΓΙΚΟ ΤΑΜΕΙΟ ΠΡΟΣΑΝΑΤΟΛΙΣΜΟΥ ΚΑΙ ΕΓΓΥΗΣΕΩΝ</t>
  </si>
  <si>
    <t>ΑΞΟΝΑΣ  3</t>
  </si>
  <si>
    <t>ΔΗΜΟΣΙΑ ΚΕΝΤΡΙΚΗ</t>
  </si>
  <si>
    <t>ΑΞΟΝΑΣ  4</t>
  </si>
  <si>
    <t>ΑΞΟΝΑΣ  5</t>
  </si>
  <si>
    <t>ΑΞΟΝΑΣ  6</t>
  </si>
  <si>
    <t>ΠΗΓΗ : 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</si>
</sst>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56" applyFont="1" applyFill="1" applyBorder="1">
      <alignment/>
      <protection/>
    </xf>
    <xf numFmtId="0" fontId="2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3" fontId="2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1" fillId="0" borderId="0" xfId="56" applyFont="1" applyFill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12" fillId="0" borderId="0" xfId="55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/>
    </xf>
    <xf numFmtId="0" fontId="10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'[1]ΗΠΕΙΡΟΥ 15'!$L$5</c:f>
              <c:strCache>
                <c:ptCount val="1"/>
                <c:pt idx="0">
                  <c:v>ΑΞΟΝΑΣ  1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'[1]ΗΠΕΙΡΟΥ 15'!$M$4:$R$4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'[1]ΗΠΕΙΡΟΥ 15'!$M$5:$R$5</c:f>
              <c:numCache>
                <c:ptCount val="6"/>
                <c:pt idx="0">
                  <c:v>29500405</c:v>
                </c:pt>
                <c:pt idx="1">
                  <c:v>37139081</c:v>
                </c:pt>
                <c:pt idx="2">
                  <c:v>36770374</c:v>
                </c:pt>
                <c:pt idx="3">
                  <c:v>39006443</c:v>
                </c:pt>
                <c:pt idx="4">
                  <c:v>38757992</c:v>
                </c:pt>
                <c:pt idx="5">
                  <c:v>37514041</c:v>
                </c:pt>
              </c:numCache>
            </c:numRef>
          </c:val>
        </c:ser>
        <c:ser>
          <c:idx val="1"/>
          <c:order val="1"/>
          <c:tx>
            <c:strRef>
              <c:f>'[1]ΗΠΕΙΡΟΥ 15'!$L$6</c:f>
              <c:strCache>
                <c:ptCount val="1"/>
                <c:pt idx="0">
                  <c:v>ΑΞΟΝΑΣ 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'[1]ΗΠΕΙΡΟΥ 15'!$M$4:$R$4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'[1]ΗΠΕΙΡΟΥ 15'!$M$6:$R$6</c:f>
              <c:numCache>
                <c:ptCount val="6"/>
                <c:pt idx="0">
                  <c:v>11814183</c:v>
                </c:pt>
                <c:pt idx="1">
                  <c:v>14904393</c:v>
                </c:pt>
                <c:pt idx="2">
                  <c:v>15066976</c:v>
                </c:pt>
                <c:pt idx="3">
                  <c:v>15961491</c:v>
                </c:pt>
                <c:pt idx="4">
                  <c:v>15862098</c:v>
                </c:pt>
                <c:pt idx="5">
                  <c:v>15375859</c:v>
                </c:pt>
              </c:numCache>
            </c:numRef>
          </c:val>
        </c:ser>
        <c:ser>
          <c:idx val="2"/>
          <c:order val="2"/>
          <c:tx>
            <c:strRef>
              <c:f>'[1]ΗΠΕΙΡΟΥ 15'!$L$7</c:f>
              <c:strCache>
                <c:ptCount val="1"/>
                <c:pt idx="0">
                  <c:v>ΑΞΟΝΑΣ 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'[1]ΗΠΕΙΡΟΥ 15'!$M$4:$R$4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'[1]ΗΠΕΙΡΟΥ 15'!$M$7:$R$7</c:f>
              <c:numCache>
                <c:ptCount val="6"/>
                <c:pt idx="0">
                  <c:v>12293620</c:v>
                </c:pt>
                <c:pt idx="1">
                  <c:v>15480333</c:v>
                </c:pt>
                <c:pt idx="2">
                  <c:v>15385466</c:v>
                </c:pt>
                <c:pt idx="3">
                  <c:v>16316940</c:v>
                </c:pt>
                <c:pt idx="4">
                  <c:v>16213442</c:v>
                </c:pt>
                <c:pt idx="5">
                  <c:v>15695199</c:v>
                </c:pt>
              </c:numCache>
            </c:numRef>
          </c:val>
        </c:ser>
        <c:ser>
          <c:idx val="3"/>
          <c:order val="3"/>
          <c:tx>
            <c:strRef>
              <c:f>'[1]ΗΠΕΙΡΟΥ 15'!$L$8</c:f>
              <c:strCache>
                <c:ptCount val="1"/>
                <c:pt idx="0">
                  <c:v>ΑΞΟΝΑΣ  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'[1]ΗΠΕΙΡΟΥ 15'!$M$4:$R$4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'[1]ΗΠΕΙΡΟΥ 15'!$M$8:$R$8</c:f>
              <c:numCache>
                <c:ptCount val="6"/>
                <c:pt idx="0">
                  <c:v>31719751</c:v>
                </c:pt>
                <c:pt idx="1">
                  <c:v>39970779</c:v>
                </c:pt>
                <c:pt idx="2">
                  <c:v>40250853</c:v>
                </c:pt>
                <c:pt idx="3">
                  <c:v>42652740</c:v>
                </c:pt>
                <c:pt idx="4">
                  <c:v>42385869</c:v>
                </c:pt>
                <c:pt idx="5">
                  <c:v>41058164</c:v>
                </c:pt>
              </c:numCache>
            </c:numRef>
          </c:val>
        </c:ser>
        <c:ser>
          <c:idx val="4"/>
          <c:order val="4"/>
          <c:tx>
            <c:strRef>
              <c:f>'[1]ΗΠΕΙΡΟΥ 15'!$L$9</c:f>
              <c:strCache>
                <c:ptCount val="1"/>
                <c:pt idx="0">
                  <c:v>ΑΞΟΝΑΣ  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'[1]ΗΠΕΙΡΟΥ 15'!$M$4:$R$4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'[1]ΗΠΕΙΡΟΥ 15'!$M$9:$R$9</c:f>
              <c:numCache>
                <c:ptCount val="6"/>
                <c:pt idx="0">
                  <c:v>4808327</c:v>
                </c:pt>
                <c:pt idx="1">
                  <c:v>6225563</c:v>
                </c:pt>
                <c:pt idx="2">
                  <c:v>6275112</c:v>
                </c:pt>
                <c:pt idx="3">
                  <c:v>6649328</c:v>
                </c:pt>
                <c:pt idx="4">
                  <c:v>6607743</c:v>
                </c:pt>
                <c:pt idx="5">
                  <c:v>6542927</c:v>
                </c:pt>
              </c:numCache>
            </c:numRef>
          </c:val>
        </c:ser>
        <c:ser>
          <c:idx val="5"/>
          <c:order val="5"/>
          <c:tx>
            <c:strRef>
              <c:f>'[1]ΗΠΕΙΡΟΥ 15'!$L$10</c:f>
              <c:strCache>
                <c:ptCount val="1"/>
                <c:pt idx="0">
                  <c:v>ΑΞΟΝΑΣ 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'[1]ΗΠΕΙΡΟΥ 15'!$M$4:$R$4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'[1]ΗΠΕΙΡΟΥ 15'!$M$10:$R$10</c:f>
              <c:numCache>
                <c:ptCount val="6"/>
                <c:pt idx="0">
                  <c:v>772392</c:v>
                </c:pt>
                <c:pt idx="1">
                  <c:v>975299</c:v>
                </c:pt>
                <c:pt idx="2">
                  <c:v>982083</c:v>
                </c:pt>
                <c:pt idx="3">
                  <c:v>1040648</c:v>
                </c:pt>
                <c:pt idx="4">
                  <c:v>1034141</c:v>
                </c:pt>
                <c:pt idx="5">
                  <c:v>1003182</c:v>
                </c:pt>
              </c:numCache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290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'[1]ΗΠΕΙΡΟΥ 15'!$U$5:$U$9</c:f>
              <c:strCache>
                <c:ptCount val="5"/>
                <c:pt idx="0">
                  <c:v>ΕΤΠΑ</c:v>
                </c:pt>
                <c:pt idx="1">
                  <c:v>ΕΚΤ</c:v>
                </c:pt>
                <c:pt idx="2">
                  <c:v>ΕΓΤΠΕ</c:v>
                </c:pt>
                <c:pt idx="3">
                  <c:v>ΔΗΜΟΣΙΑ ΚΕΝΤΡΙΚΗ</c:v>
                </c:pt>
                <c:pt idx="4">
                  <c:v>ΙΔΙΩΤΙΚΗ ΣΥΜΜΕΤΟΧΗ</c:v>
                </c:pt>
              </c:strCache>
            </c:strRef>
          </c:cat>
          <c:val>
            <c:numRef>
              <c:f>'[1]ΗΠΕΙΡΟΥ 15'!$V$5:$V$9</c:f>
              <c:numCache>
                <c:ptCount val="5"/>
                <c:pt idx="0">
                  <c:v>324700002</c:v>
                </c:pt>
                <c:pt idx="1">
                  <c:v>31900309</c:v>
                </c:pt>
                <c:pt idx="2">
                  <c:v>79384617</c:v>
                </c:pt>
                <c:pt idx="3">
                  <c:v>145328309</c:v>
                </c:pt>
                <c:pt idx="4">
                  <c:v>98700000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5"/>
          <c:w val="0.910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34551408"/>
        <c:axId val="42527217"/>
      </c:bar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1"/>
        <c:lblOffset val="100"/>
        <c:tickLblSkip val="1"/>
        <c:noMultiLvlLbl val="0"/>
      </c:catAx>
      <c:valAx>
        <c:axId val="42527217"/>
        <c:scaling>
          <c:orientation val="minMax"/>
          <c:max val="6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140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3675"/>
          <c:w val="0.641"/>
          <c:h val="0.046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25"/>
          <c:w val="0.774"/>
          <c:h val="0.4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ΔΙΑΓΡΑΜΜΑΤΑ!$K$5:$K$9</c:f>
              <c:strCache/>
            </c:strRef>
          </c:cat>
          <c:val>
            <c:numRef>
              <c:f>ΔΙΑΓΡΑΜΜΑΤΑ!$L$5:$L$9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0225"/>
          <c:w val="0.9505"/>
          <c:h val="0.189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0.01875</cdr:y>
    </cdr:from>
    <cdr:to>
      <cdr:x>0.67675</cdr:x>
      <cdr:y>0.0915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4300"/>
          <a:ext cx="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ΠΕΡΙΦΕΡΕΙΑΚΟΥ ΕΠΙΧΕΙΡΗΣΙΑΚΟΥ ΠΡΟΓΡΑΜΜΑΤΟΣ ΗΠΕΙΡΟΥ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0.17975</cdr:y>
    </cdr:from>
    <cdr:to>
      <cdr:x>0.66875</cdr:x>
      <cdr:y>0.384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95325"/>
          <a:ext cx="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ΗΠΕΙΡΟΥ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66675</xdr:rowOff>
    </xdr:from>
    <xdr:to>
      <xdr:col>9</xdr:col>
      <xdr:colOff>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9058275" y="3314700"/>
        <a:ext cx="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36</xdr:row>
      <xdr:rowOff>38100</xdr:rowOff>
    </xdr:from>
    <xdr:to>
      <xdr:col>9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9058275" y="9829800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0.0145</cdr:y>
    </cdr:from>
    <cdr:to>
      <cdr:x>0.95925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914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0.01775</cdr:y>
    </cdr:from>
    <cdr:to>
      <cdr:x>0.86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24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ΑΝΑΤΟΛΙΚΗΣ ΜΑΚΕΔΟΝΙΑΣ ΚΑΙ ΘΡΑΚΗΣ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85725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9050" y="19050"/>
        <a:ext cx="5657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133350</xdr:rowOff>
    </xdr:from>
    <xdr:to>
      <xdr:col>9</xdr:col>
      <xdr:colOff>76200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9525" y="3552825"/>
        <a:ext cx="5657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5;&#929;&#919;&#924;&#913;&#932;&#927;&#916;&#927;&#932;&#921;&#922;&#927;&#921;%20&#928;&#921;&#925;&#913;&#922;&#917;&#931;%20&#917;&#928;%20(&#928;&#929;&#927;&#931;%20&#916;&#921;&#927;&#929;&#920;&#937;&#931;&#91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ΕΑΚ 01"/>
      <sheetName val="ΚΤΠ 11"/>
      <sheetName val="ΚΕΝΤΡΙΚΗ ΜΑΚΕΔ. 13"/>
      <sheetName val="ΗΠΕΙΡΟΥ 15"/>
      <sheetName val="Sheet1"/>
      <sheetName val="ΘΕΣΣΑΛΙΑ 16"/>
    </sheetNames>
    <sheetDataSet>
      <sheetData sheetId="3">
        <row r="4">
          <cell r="M4">
            <v>2001</v>
          </cell>
          <cell r="N4">
            <v>2002</v>
          </cell>
          <cell r="O4">
            <v>2003</v>
          </cell>
          <cell r="P4">
            <v>2004</v>
          </cell>
          <cell r="Q4">
            <v>2005</v>
          </cell>
          <cell r="R4">
            <v>2006</v>
          </cell>
        </row>
        <row r="5">
          <cell r="L5" t="str">
            <v>ΑΞΟΝΑΣ  1</v>
          </cell>
          <cell r="M5">
            <v>29500405</v>
          </cell>
          <cell r="N5">
            <v>37139081</v>
          </cell>
          <cell r="O5">
            <v>36770374</v>
          </cell>
          <cell r="P5">
            <v>39006443</v>
          </cell>
          <cell r="Q5">
            <v>38757992</v>
          </cell>
          <cell r="R5">
            <v>37514041</v>
          </cell>
          <cell r="U5" t="str">
            <v>ΕΤΠΑ</v>
          </cell>
          <cell r="V5">
            <v>324700002</v>
          </cell>
        </row>
        <row r="6">
          <cell r="L6" t="str">
            <v>ΑΞΟΝΑΣ  2</v>
          </cell>
          <cell r="M6">
            <v>11814183</v>
          </cell>
          <cell r="N6">
            <v>14904393</v>
          </cell>
          <cell r="O6">
            <v>15066976</v>
          </cell>
          <cell r="P6">
            <v>15961491</v>
          </cell>
          <cell r="Q6">
            <v>15862098</v>
          </cell>
          <cell r="R6">
            <v>15375859</v>
          </cell>
          <cell r="U6" t="str">
            <v>ΕΚΤ</v>
          </cell>
          <cell r="V6">
            <v>31900309</v>
          </cell>
        </row>
        <row r="7">
          <cell r="L7" t="str">
            <v>ΑΞΟΝΑΣ  3</v>
          </cell>
          <cell r="M7">
            <v>12293620</v>
          </cell>
          <cell r="N7">
            <v>15480333</v>
          </cell>
          <cell r="O7">
            <v>15385466</v>
          </cell>
          <cell r="P7">
            <v>16316940</v>
          </cell>
          <cell r="Q7">
            <v>16213442</v>
          </cell>
          <cell r="R7">
            <v>15695199</v>
          </cell>
          <cell r="U7" t="str">
            <v>ΕΓΤΠΕ</v>
          </cell>
          <cell r="V7">
            <v>79384617</v>
          </cell>
        </row>
        <row r="8">
          <cell r="L8" t="str">
            <v>ΑΞΟΝΑΣ  4</v>
          </cell>
          <cell r="M8">
            <v>31719751</v>
          </cell>
          <cell r="N8">
            <v>39970779</v>
          </cell>
          <cell r="O8">
            <v>40250853</v>
          </cell>
          <cell r="P8">
            <v>42652740</v>
          </cell>
          <cell r="Q8">
            <v>42385869</v>
          </cell>
          <cell r="R8">
            <v>41058164</v>
          </cell>
          <cell r="U8" t="str">
            <v>ΔΗΜΟΣΙΑ ΚΕΝΤΡΙΚΗ</v>
          </cell>
          <cell r="V8">
            <v>145328309</v>
          </cell>
        </row>
        <row r="9">
          <cell r="L9" t="str">
            <v>ΑΞΟΝΑΣ  5</v>
          </cell>
          <cell r="M9">
            <v>4808327</v>
          </cell>
          <cell r="N9">
            <v>6225563</v>
          </cell>
          <cell r="O9">
            <v>6275112</v>
          </cell>
          <cell r="P9">
            <v>6649328</v>
          </cell>
          <cell r="Q9">
            <v>6607743</v>
          </cell>
          <cell r="R9">
            <v>6542927</v>
          </cell>
          <cell r="U9" t="str">
            <v>ΙΔΙΩΤΙΚΗ ΣΥΜΜΕΤΟΧΗ</v>
          </cell>
          <cell r="V9">
            <v>98700000</v>
          </cell>
        </row>
        <row r="10">
          <cell r="L10" t="str">
            <v>ΑΞΟΝΑΣ  6</v>
          </cell>
          <cell r="M10">
            <v>772392</v>
          </cell>
          <cell r="N10">
            <v>975299</v>
          </cell>
          <cell r="O10">
            <v>982083</v>
          </cell>
          <cell r="P10">
            <v>1040648</v>
          </cell>
          <cell r="Q10">
            <v>1034141</v>
          </cell>
          <cell r="R10">
            <v>1003182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showGridLines="0" tabSelected="1" zoomScalePageLayoutView="0" workbookViewId="0" topLeftCell="A29">
      <selection activeCell="A45" sqref="A45:I45"/>
    </sheetView>
  </sheetViews>
  <sheetFormatPr defaultColWidth="17.140625" defaultRowHeight="12.75"/>
  <cols>
    <col min="1" max="1" width="29.8515625" style="4" customWidth="1"/>
    <col min="2" max="2" width="19.00390625" style="4" customWidth="1"/>
    <col min="3" max="9" width="12.421875" style="4" customWidth="1"/>
    <col min="10" max="16384" width="17.140625" style="4" customWidth="1"/>
  </cols>
  <sheetData>
    <row r="2" spans="1:9" ht="16.5">
      <c r="A2" s="26" t="s">
        <v>6</v>
      </c>
      <c r="B2" s="26"/>
      <c r="C2" s="26"/>
      <c r="D2" s="26"/>
      <c r="E2" s="26"/>
      <c r="F2" s="26"/>
      <c r="G2" s="26"/>
      <c r="H2" s="26"/>
      <c r="I2" s="26"/>
    </row>
    <row r="3" spans="8:9" ht="12.75">
      <c r="H3" s="27" t="s">
        <v>0</v>
      </c>
      <c r="I3" s="27"/>
    </row>
    <row r="4" spans="1:9" ht="22.5">
      <c r="A4" s="1" t="s">
        <v>7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5.5" customHeight="1">
      <c r="A5" s="28" t="s">
        <v>12</v>
      </c>
      <c r="B5" s="5" t="s">
        <v>4</v>
      </c>
      <c r="C5" s="6">
        <v>16664087</v>
      </c>
      <c r="D5" s="6">
        <v>20999064</v>
      </c>
      <c r="E5" s="6">
        <v>21131264</v>
      </c>
      <c r="F5" s="6">
        <v>20128805</v>
      </c>
      <c r="G5" s="6">
        <v>20738690</v>
      </c>
      <c r="H5" s="6">
        <v>20395428</v>
      </c>
      <c r="I5" s="7">
        <f>SUM(C5:H5)</f>
        <v>120057338</v>
      </c>
    </row>
    <row r="6" spans="1:9" ht="36.75" customHeight="1">
      <c r="A6" s="29"/>
      <c r="B6" s="8" t="s">
        <v>8</v>
      </c>
      <c r="C6" s="6">
        <v>5554696</v>
      </c>
      <c r="D6" s="6">
        <v>6999688</v>
      </c>
      <c r="E6" s="6">
        <v>7043754</v>
      </c>
      <c r="F6" s="6">
        <v>22376269</v>
      </c>
      <c r="G6" s="6">
        <v>22579563</v>
      </c>
      <c r="H6" s="6">
        <v>10757511</v>
      </c>
      <c r="I6" s="7">
        <f aca="true" t="shared" si="0" ref="I6:I14">SUM(C6:H6)</f>
        <v>75311481</v>
      </c>
    </row>
    <row r="7" spans="1:9" ht="25.5" customHeight="1">
      <c r="A7" s="29"/>
      <c r="B7" s="5" t="s">
        <v>5</v>
      </c>
      <c r="C7" s="6">
        <v>7281622</v>
      </c>
      <c r="D7" s="6">
        <v>9140329</v>
      </c>
      <c r="E7" s="6">
        <v>8595356</v>
      </c>
      <c r="F7" s="6">
        <v>5110897</v>
      </c>
      <c r="G7" s="6">
        <v>15110898</v>
      </c>
      <c r="H7" s="6">
        <v>15110898</v>
      </c>
      <c r="I7" s="7">
        <f t="shared" si="0"/>
        <v>60350000</v>
      </c>
    </row>
    <row r="8" spans="1:9" ht="25.5" customHeight="1">
      <c r="A8" s="30"/>
      <c r="B8" s="9" t="s">
        <v>2</v>
      </c>
      <c r="C8" s="10">
        <f aca="true" t="shared" si="1" ref="C8:H8">SUM(C5:C7)</f>
        <v>29500405</v>
      </c>
      <c r="D8" s="10">
        <f t="shared" si="1"/>
        <v>37139081</v>
      </c>
      <c r="E8" s="10">
        <f t="shared" si="1"/>
        <v>36770374</v>
      </c>
      <c r="F8" s="10">
        <f t="shared" si="1"/>
        <v>47615971</v>
      </c>
      <c r="G8" s="10">
        <f t="shared" si="1"/>
        <v>58429151</v>
      </c>
      <c r="H8" s="10">
        <f t="shared" si="1"/>
        <v>46263837</v>
      </c>
      <c r="I8" s="7">
        <f t="shared" si="0"/>
        <v>255718819</v>
      </c>
    </row>
    <row r="10" spans="1:15" ht="21.75" customHeight="1">
      <c r="A10" s="28" t="s">
        <v>13</v>
      </c>
      <c r="B10" s="5" t="s">
        <v>4</v>
      </c>
      <c r="C10" s="6">
        <v>8470215</v>
      </c>
      <c r="D10" s="6">
        <v>10673651</v>
      </c>
      <c r="E10" s="6">
        <v>10740847</v>
      </c>
      <c r="F10" s="6">
        <v>12015714</v>
      </c>
      <c r="G10" s="6">
        <v>11286639</v>
      </c>
      <c r="H10" s="6">
        <v>10943934</v>
      </c>
      <c r="I10" s="7">
        <f t="shared" si="0"/>
        <v>64131000</v>
      </c>
      <c r="J10" s="23"/>
      <c r="K10" s="23"/>
      <c r="L10" s="23"/>
      <c r="M10" s="23"/>
      <c r="N10" s="23"/>
      <c r="O10" s="23"/>
    </row>
    <row r="11" spans="1:15" ht="21.75" customHeight="1">
      <c r="A11" s="29"/>
      <c r="B11" s="5" t="s">
        <v>3</v>
      </c>
      <c r="C11" s="6">
        <v>291540</v>
      </c>
      <c r="D11" s="6">
        <v>377468</v>
      </c>
      <c r="E11" s="6">
        <v>380473</v>
      </c>
      <c r="F11" s="6">
        <v>403163</v>
      </c>
      <c r="G11" s="6">
        <v>175641</v>
      </c>
      <c r="H11" s="6">
        <v>171715</v>
      </c>
      <c r="I11" s="7">
        <f t="shared" si="0"/>
        <v>1800000</v>
      </c>
      <c r="J11" s="23"/>
      <c r="K11" s="23"/>
      <c r="L11" s="23"/>
      <c r="M11" s="23"/>
      <c r="N11" s="23"/>
      <c r="O11" s="23"/>
    </row>
    <row r="12" spans="1:14" ht="21.75" customHeight="1">
      <c r="A12" s="29"/>
      <c r="B12" s="8" t="s">
        <v>8</v>
      </c>
      <c r="C12" s="6">
        <v>2920585</v>
      </c>
      <c r="D12" s="6">
        <v>3683707</v>
      </c>
      <c r="E12" s="6">
        <v>3707106</v>
      </c>
      <c r="F12" s="6">
        <v>4139626</v>
      </c>
      <c r="G12" s="6">
        <v>3820760</v>
      </c>
      <c r="H12" s="6">
        <v>0</v>
      </c>
      <c r="I12" s="7">
        <f t="shared" si="0"/>
        <v>18271784</v>
      </c>
      <c r="M12" s="24"/>
      <c r="N12" s="24"/>
    </row>
    <row r="13" spans="1:9" ht="21.75" customHeight="1">
      <c r="A13" s="29"/>
      <c r="B13" s="5" t="s">
        <v>5</v>
      </c>
      <c r="C13" s="6">
        <v>131843</v>
      </c>
      <c r="D13" s="6">
        <v>169567</v>
      </c>
      <c r="E13" s="6">
        <v>238550</v>
      </c>
      <c r="F13" s="6">
        <v>0</v>
      </c>
      <c r="G13" s="6">
        <v>0</v>
      </c>
      <c r="H13" s="6">
        <v>0</v>
      </c>
      <c r="I13" s="7">
        <f t="shared" si="0"/>
        <v>539960</v>
      </c>
    </row>
    <row r="14" spans="1:9" ht="21.75" customHeight="1">
      <c r="A14" s="30"/>
      <c r="B14" s="9" t="s">
        <v>2</v>
      </c>
      <c r="C14" s="10">
        <f aca="true" t="shared" si="2" ref="C14:H14">SUM(C10:C13)</f>
        <v>11814183</v>
      </c>
      <c r="D14" s="10">
        <f t="shared" si="2"/>
        <v>14904393</v>
      </c>
      <c r="E14" s="10">
        <f t="shared" si="2"/>
        <v>15066976</v>
      </c>
      <c r="F14" s="10">
        <f t="shared" si="2"/>
        <v>16558503</v>
      </c>
      <c r="G14" s="10">
        <f t="shared" si="2"/>
        <v>15283040</v>
      </c>
      <c r="H14" s="10">
        <f t="shared" si="2"/>
        <v>11115649</v>
      </c>
      <c r="I14" s="7">
        <f t="shared" si="0"/>
        <v>84742744</v>
      </c>
    </row>
    <row r="16" spans="1:15" ht="23.25" customHeight="1">
      <c r="A16" s="28" t="s">
        <v>14</v>
      </c>
      <c r="B16" s="5" t="s">
        <v>4</v>
      </c>
      <c r="C16" s="6">
        <v>7476984</v>
      </c>
      <c r="D16" s="6">
        <v>9422042</v>
      </c>
      <c r="E16" s="6">
        <v>9481357</v>
      </c>
      <c r="F16" s="6">
        <v>10211531</v>
      </c>
      <c r="G16" s="6">
        <v>7142432</v>
      </c>
      <c r="H16" s="6">
        <v>6846904</v>
      </c>
      <c r="I16" s="7">
        <f>SUM(C16:H16)</f>
        <v>50581250</v>
      </c>
      <c r="J16" s="23"/>
      <c r="K16" s="23"/>
      <c r="L16" s="23"/>
      <c r="M16" s="23"/>
      <c r="N16" s="23"/>
      <c r="O16" s="23"/>
    </row>
    <row r="17" spans="1:15" ht="23.25" customHeight="1">
      <c r="A17" s="29"/>
      <c r="B17" s="8" t="s">
        <v>8</v>
      </c>
      <c r="C17" s="6">
        <v>2492328</v>
      </c>
      <c r="D17" s="6">
        <v>3140680</v>
      </c>
      <c r="E17" s="6">
        <v>3160453</v>
      </c>
      <c r="F17" s="6">
        <v>3403844</v>
      </c>
      <c r="G17" s="6">
        <v>2380810</v>
      </c>
      <c r="H17" s="6">
        <v>0</v>
      </c>
      <c r="I17" s="7">
        <f>SUM(C17:H17)</f>
        <v>14578115</v>
      </c>
      <c r="J17" s="23"/>
      <c r="K17" s="23"/>
      <c r="L17" s="23"/>
      <c r="M17" s="23"/>
      <c r="N17" s="23"/>
      <c r="O17" s="23"/>
    </row>
    <row r="18" spans="1:15" ht="23.25" customHeight="1">
      <c r="A18" s="29"/>
      <c r="B18" s="5" t="s">
        <v>5</v>
      </c>
      <c r="C18" s="6">
        <v>2324308</v>
      </c>
      <c r="D18" s="6">
        <v>2917611</v>
      </c>
      <c r="E18" s="6">
        <v>2743656</v>
      </c>
      <c r="F18" s="6">
        <v>2920712</v>
      </c>
      <c r="G18" s="6">
        <v>2901038</v>
      </c>
      <c r="H18" s="6">
        <v>2802675</v>
      </c>
      <c r="I18" s="7">
        <f>SUM(C18:H18)</f>
        <v>16610000</v>
      </c>
      <c r="J18" s="23"/>
      <c r="K18" s="23"/>
      <c r="L18" s="23"/>
      <c r="M18" s="24"/>
      <c r="N18" s="24"/>
      <c r="O18" s="24"/>
    </row>
    <row r="19" spans="1:9" ht="23.25" customHeight="1">
      <c r="A19" s="30"/>
      <c r="B19" s="9" t="s">
        <v>2</v>
      </c>
      <c r="C19" s="10">
        <f aca="true" t="shared" si="3" ref="C19:H19">SUM(C16:C18)</f>
        <v>12293620</v>
      </c>
      <c r="D19" s="10">
        <f t="shared" si="3"/>
        <v>15480333</v>
      </c>
      <c r="E19" s="10">
        <f t="shared" si="3"/>
        <v>15385466</v>
      </c>
      <c r="F19" s="10">
        <f t="shared" si="3"/>
        <v>16536087</v>
      </c>
      <c r="G19" s="10">
        <f t="shared" si="3"/>
        <v>12424280</v>
      </c>
      <c r="H19" s="10">
        <f t="shared" si="3"/>
        <v>9649579</v>
      </c>
      <c r="I19" s="7">
        <f>SUM(C19:H19)</f>
        <v>81769365</v>
      </c>
    </row>
    <row r="21" spans="1:9" ht="23.25" customHeight="1">
      <c r="A21" s="31" t="s">
        <v>15</v>
      </c>
      <c r="B21" s="5" t="s">
        <v>4</v>
      </c>
      <c r="C21" s="6">
        <v>10155000</v>
      </c>
      <c r="D21" s="6">
        <v>12796709</v>
      </c>
      <c r="E21" s="6">
        <v>12877275</v>
      </c>
      <c r="F21" s="6">
        <v>16512952</v>
      </c>
      <c r="G21" s="6">
        <v>16515324</v>
      </c>
      <c r="H21" s="6">
        <v>15461574</v>
      </c>
      <c r="I21" s="7">
        <f aca="true" t="shared" si="4" ref="I21:I26">SUM(C21:H21)</f>
        <v>84318834</v>
      </c>
    </row>
    <row r="22" spans="1:9" ht="23.25" customHeight="1">
      <c r="A22" s="31"/>
      <c r="B22" s="5" t="s">
        <v>3</v>
      </c>
      <c r="C22" s="6">
        <v>194358</v>
      </c>
      <c r="D22" s="6">
        <v>251646</v>
      </c>
      <c r="E22" s="6">
        <v>253649</v>
      </c>
      <c r="F22" s="6">
        <v>268775</v>
      </c>
      <c r="G22" s="6">
        <v>267096</v>
      </c>
      <c r="H22" s="6">
        <v>639476</v>
      </c>
      <c r="I22" s="7">
        <f t="shared" si="4"/>
        <v>1875000</v>
      </c>
    </row>
    <row r="23" spans="1:9" ht="23.25" customHeight="1">
      <c r="A23" s="31"/>
      <c r="B23" s="5" t="s">
        <v>18</v>
      </c>
      <c r="C23" s="6">
        <v>10385149</v>
      </c>
      <c r="D23" s="6">
        <v>13097578</v>
      </c>
      <c r="E23" s="6">
        <v>13512866</v>
      </c>
      <c r="F23" s="6">
        <v>14596590</v>
      </c>
      <c r="G23" s="6">
        <v>14553142</v>
      </c>
      <c r="H23" s="6">
        <v>14132792</v>
      </c>
      <c r="I23" s="7">
        <f t="shared" si="4"/>
        <v>80278117</v>
      </c>
    </row>
    <row r="24" spans="1:9" ht="23.25" customHeight="1">
      <c r="A24" s="31"/>
      <c r="B24" s="8" t="s">
        <v>8</v>
      </c>
      <c r="C24" s="6">
        <v>6911502</v>
      </c>
      <c r="D24" s="6">
        <v>8715311</v>
      </c>
      <c r="E24" s="6">
        <v>8881264</v>
      </c>
      <c r="F24" s="6">
        <v>10459440</v>
      </c>
      <c r="G24" s="6">
        <v>13644250</v>
      </c>
      <c r="H24" s="6">
        <v>4230436</v>
      </c>
      <c r="I24" s="7">
        <f t="shared" si="4"/>
        <v>52842203</v>
      </c>
    </row>
    <row r="25" spans="1:9" ht="23.25" customHeight="1">
      <c r="A25" s="31"/>
      <c r="B25" s="5" t="s">
        <v>5</v>
      </c>
      <c r="C25" s="6">
        <v>4073742</v>
      </c>
      <c r="D25" s="6">
        <v>5109535</v>
      </c>
      <c r="E25" s="6">
        <v>4725799</v>
      </c>
      <c r="F25" s="6">
        <v>8628530</v>
      </c>
      <c r="G25" s="6">
        <v>8628530</v>
      </c>
      <c r="H25" s="6">
        <v>8628531</v>
      </c>
      <c r="I25" s="7">
        <f t="shared" si="4"/>
        <v>39794667</v>
      </c>
    </row>
    <row r="26" spans="1:9" ht="23.25" customHeight="1">
      <c r="A26" s="31"/>
      <c r="B26" s="9" t="s">
        <v>2</v>
      </c>
      <c r="C26" s="10">
        <f aca="true" t="shared" si="5" ref="C26:H26">SUM(C21:C25)</f>
        <v>31719751</v>
      </c>
      <c r="D26" s="10">
        <f t="shared" si="5"/>
        <v>39970779</v>
      </c>
      <c r="E26" s="10">
        <f t="shared" si="5"/>
        <v>40250853</v>
      </c>
      <c r="F26" s="10">
        <f t="shared" si="5"/>
        <v>50466287</v>
      </c>
      <c r="G26" s="10">
        <f t="shared" si="5"/>
        <v>53608342</v>
      </c>
      <c r="H26" s="10">
        <f t="shared" si="5"/>
        <v>43092809</v>
      </c>
      <c r="I26" s="7">
        <f t="shared" si="4"/>
        <v>259108821</v>
      </c>
    </row>
    <row r="28" spans="1:9" ht="24" customHeight="1">
      <c r="A28" s="31" t="s">
        <v>16</v>
      </c>
      <c r="B28" s="11" t="s">
        <v>3</v>
      </c>
      <c r="C28" s="6">
        <v>3606245</v>
      </c>
      <c r="D28" s="6">
        <v>4669172</v>
      </c>
      <c r="E28" s="6">
        <v>4706334</v>
      </c>
      <c r="F28" s="6">
        <v>4971307</v>
      </c>
      <c r="G28" s="6">
        <v>10141286</v>
      </c>
      <c r="H28" s="6">
        <v>6825740</v>
      </c>
      <c r="I28" s="7">
        <f>SUM(C28:H28)</f>
        <v>34920084</v>
      </c>
    </row>
    <row r="29" spans="1:9" ht="24" customHeight="1">
      <c r="A29" s="31"/>
      <c r="B29" s="8" t="s">
        <v>8</v>
      </c>
      <c r="C29" s="6">
        <v>1202082</v>
      </c>
      <c r="D29" s="6">
        <v>1556391</v>
      </c>
      <c r="E29" s="6">
        <v>1568778</v>
      </c>
      <c r="F29" s="6">
        <v>1657102</v>
      </c>
      <c r="G29" s="6">
        <v>4327444</v>
      </c>
      <c r="H29" s="6">
        <v>0</v>
      </c>
      <c r="I29" s="7">
        <f>SUM(C29:H29)</f>
        <v>10311797</v>
      </c>
    </row>
    <row r="30" spans="1:9" ht="24" customHeight="1">
      <c r="A30" s="31"/>
      <c r="B30" s="12" t="s">
        <v>2</v>
      </c>
      <c r="C30" s="10">
        <f aca="true" t="shared" si="6" ref="C30:H30">SUM(C28:C29)</f>
        <v>4808327</v>
      </c>
      <c r="D30" s="10">
        <f t="shared" si="6"/>
        <v>6225563</v>
      </c>
      <c r="E30" s="10">
        <f t="shared" si="6"/>
        <v>6275112</v>
      </c>
      <c r="F30" s="10">
        <f t="shared" si="6"/>
        <v>6628409</v>
      </c>
      <c r="G30" s="10">
        <f t="shared" si="6"/>
        <v>14468730</v>
      </c>
      <c r="H30" s="10">
        <f t="shared" si="6"/>
        <v>6825740</v>
      </c>
      <c r="I30" s="7">
        <f>SUM(C30:H30)</f>
        <v>45231881</v>
      </c>
    </row>
    <row r="32" spans="1:9" ht="23.25" customHeight="1">
      <c r="A32" s="31" t="s">
        <v>17</v>
      </c>
      <c r="B32" s="5" t="s">
        <v>4</v>
      </c>
      <c r="C32" s="6">
        <v>524067</v>
      </c>
      <c r="D32" s="6">
        <v>660398</v>
      </c>
      <c r="E32" s="6">
        <v>664550</v>
      </c>
      <c r="F32" s="6">
        <v>348701</v>
      </c>
      <c r="G32" s="6">
        <v>7167419</v>
      </c>
      <c r="H32" s="6">
        <v>2596592</v>
      </c>
      <c r="I32" s="7">
        <f>SUM(C32:H32)</f>
        <v>11961727</v>
      </c>
    </row>
    <row r="33" spans="1:9" ht="23.25" customHeight="1">
      <c r="A33" s="31"/>
      <c r="B33" s="5" t="s">
        <v>3</v>
      </c>
      <c r="C33" s="6">
        <v>41277</v>
      </c>
      <c r="D33" s="6">
        <v>53444</v>
      </c>
      <c r="E33" s="6">
        <v>53867</v>
      </c>
      <c r="F33" s="6">
        <v>57079</v>
      </c>
      <c r="G33" s="6">
        <v>56726</v>
      </c>
      <c r="H33" s="6">
        <v>56166</v>
      </c>
      <c r="I33" s="7">
        <f>SUM(C33:H33)</f>
        <v>318559</v>
      </c>
    </row>
    <row r="34" spans="1:9" ht="23.25" customHeight="1">
      <c r="A34" s="31"/>
      <c r="B34" s="5" t="s">
        <v>18</v>
      </c>
      <c r="C34" s="6">
        <v>13950</v>
      </c>
      <c r="D34" s="6">
        <v>17633</v>
      </c>
      <c r="E34" s="6">
        <v>18144</v>
      </c>
      <c r="F34" s="6">
        <v>19199</v>
      </c>
      <c r="G34" s="6">
        <v>19078</v>
      </c>
      <c r="H34" s="6">
        <v>18496</v>
      </c>
      <c r="I34" s="7">
        <f>SUM(C34:H34)</f>
        <v>106500</v>
      </c>
    </row>
    <row r="35" spans="1:9" ht="23.25" customHeight="1">
      <c r="A35" s="31"/>
      <c r="B35" s="8" t="s">
        <v>8</v>
      </c>
      <c r="C35" s="6">
        <v>193098</v>
      </c>
      <c r="D35" s="6">
        <v>243824</v>
      </c>
      <c r="E35" s="6">
        <v>245522</v>
      </c>
      <c r="F35" s="6">
        <v>141659</v>
      </c>
      <c r="G35" s="6">
        <v>2414406</v>
      </c>
      <c r="H35" s="6">
        <v>0</v>
      </c>
      <c r="I35" s="7">
        <f>SUM(C35:H35)</f>
        <v>3238509</v>
      </c>
    </row>
    <row r="36" spans="1:9" ht="23.25" customHeight="1">
      <c r="A36" s="31"/>
      <c r="B36" s="9" t="s">
        <v>2</v>
      </c>
      <c r="C36" s="10">
        <f aca="true" t="shared" si="7" ref="C36:H36">SUM(C32:C35)</f>
        <v>772392</v>
      </c>
      <c r="D36" s="10">
        <f t="shared" si="7"/>
        <v>975299</v>
      </c>
      <c r="E36" s="10">
        <f t="shared" si="7"/>
        <v>982083</v>
      </c>
      <c r="F36" s="10">
        <f t="shared" si="7"/>
        <v>566638</v>
      </c>
      <c r="G36" s="10">
        <f t="shared" si="7"/>
        <v>9657629</v>
      </c>
      <c r="H36" s="10">
        <f t="shared" si="7"/>
        <v>2671254</v>
      </c>
      <c r="I36" s="7">
        <f>SUM(C36:H36)</f>
        <v>15625295</v>
      </c>
    </row>
    <row r="38" spans="1:9" ht="21" customHeight="1">
      <c r="A38" s="33" t="s">
        <v>2</v>
      </c>
      <c r="B38" s="13" t="s">
        <v>4</v>
      </c>
      <c r="C38" s="7">
        <f aca="true" t="shared" si="8" ref="C38:H38">C32+C21+C16+C10+C5</f>
        <v>43290353</v>
      </c>
      <c r="D38" s="7">
        <f t="shared" si="8"/>
        <v>54551864</v>
      </c>
      <c r="E38" s="7">
        <f t="shared" si="8"/>
        <v>54895293</v>
      </c>
      <c r="F38" s="7">
        <f t="shared" si="8"/>
        <v>59217703</v>
      </c>
      <c r="G38" s="7">
        <f t="shared" si="8"/>
        <v>62850504</v>
      </c>
      <c r="H38" s="7">
        <f t="shared" si="8"/>
        <v>56244432</v>
      </c>
      <c r="I38" s="7">
        <f aca="true" t="shared" si="9" ref="I38:I43">SUM(C38:H38)</f>
        <v>331050149</v>
      </c>
    </row>
    <row r="39" spans="1:9" ht="21" customHeight="1">
      <c r="A39" s="33"/>
      <c r="B39" s="13" t="s">
        <v>3</v>
      </c>
      <c r="C39" s="7">
        <f aca="true" t="shared" si="10" ref="C39:H39">C33+C28+C22+C11</f>
        <v>4133420</v>
      </c>
      <c r="D39" s="7">
        <f t="shared" si="10"/>
        <v>5351730</v>
      </c>
      <c r="E39" s="7">
        <f t="shared" si="10"/>
        <v>5394323</v>
      </c>
      <c r="F39" s="7">
        <f t="shared" si="10"/>
        <v>5700324</v>
      </c>
      <c r="G39" s="7">
        <f t="shared" si="10"/>
        <v>10640749</v>
      </c>
      <c r="H39" s="7">
        <f t="shared" si="10"/>
        <v>7693097</v>
      </c>
      <c r="I39" s="7">
        <f t="shared" si="9"/>
        <v>38913643</v>
      </c>
    </row>
    <row r="40" spans="1:9" ht="21" customHeight="1">
      <c r="A40" s="33"/>
      <c r="B40" s="13" t="s">
        <v>18</v>
      </c>
      <c r="C40" s="7">
        <f aca="true" t="shared" si="11" ref="C40:H40">C34+C23</f>
        <v>10399099</v>
      </c>
      <c r="D40" s="7">
        <f t="shared" si="11"/>
        <v>13115211</v>
      </c>
      <c r="E40" s="7">
        <f t="shared" si="11"/>
        <v>13531010</v>
      </c>
      <c r="F40" s="7">
        <f t="shared" si="11"/>
        <v>14615789</v>
      </c>
      <c r="G40" s="7">
        <f t="shared" si="11"/>
        <v>14572220</v>
      </c>
      <c r="H40" s="7">
        <f t="shared" si="11"/>
        <v>14151288</v>
      </c>
      <c r="I40" s="7">
        <f t="shared" si="9"/>
        <v>80384617</v>
      </c>
    </row>
    <row r="41" spans="1:9" ht="21" customHeight="1">
      <c r="A41" s="33"/>
      <c r="B41" s="14" t="s">
        <v>8</v>
      </c>
      <c r="C41" s="7">
        <f aca="true" t="shared" si="12" ref="C41:H41">C35+C29+C24+C17+C12+C6</f>
        <v>19274291</v>
      </c>
      <c r="D41" s="7">
        <f t="shared" si="12"/>
        <v>24339601</v>
      </c>
      <c r="E41" s="7">
        <f t="shared" si="12"/>
        <v>24606877</v>
      </c>
      <c r="F41" s="7">
        <f t="shared" si="12"/>
        <v>42177940</v>
      </c>
      <c r="G41" s="7">
        <f t="shared" si="12"/>
        <v>49167233</v>
      </c>
      <c r="H41" s="7">
        <f t="shared" si="12"/>
        <v>14987947</v>
      </c>
      <c r="I41" s="7">
        <f t="shared" si="9"/>
        <v>174553889</v>
      </c>
    </row>
    <row r="42" spans="1:9" ht="21" customHeight="1">
      <c r="A42" s="33"/>
      <c r="B42" s="13" t="s">
        <v>5</v>
      </c>
      <c r="C42" s="7">
        <f aca="true" t="shared" si="13" ref="C42:H42">C25+C18+C13+C7</f>
        <v>13811515</v>
      </c>
      <c r="D42" s="7">
        <f t="shared" si="13"/>
        <v>17337042</v>
      </c>
      <c r="E42" s="7">
        <f t="shared" si="13"/>
        <v>16303361</v>
      </c>
      <c r="F42" s="7">
        <f t="shared" si="13"/>
        <v>16660139</v>
      </c>
      <c r="G42" s="7">
        <f t="shared" si="13"/>
        <v>26640466</v>
      </c>
      <c r="H42" s="7">
        <f t="shared" si="13"/>
        <v>26542104</v>
      </c>
      <c r="I42" s="7">
        <f t="shared" si="9"/>
        <v>117294627</v>
      </c>
    </row>
    <row r="43" spans="1:9" ht="21" customHeight="1">
      <c r="A43" s="33"/>
      <c r="B43" s="15" t="s">
        <v>2</v>
      </c>
      <c r="C43" s="7">
        <f aca="true" t="shared" si="14" ref="C43:H43">SUM(C38:C42)</f>
        <v>90908678</v>
      </c>
      <c r="D43" s="7">
        <f t="shared" si="14"/>
        <v>114695448</v>
      </c>
      <c r="E43" s="7">
        <f t="shared" si="14"/>
        <v>114730864</v>
      </c>
      <c r="F43" s="7">
        <f t="shared" si="14"/>
        <v>138371895</v>
      </c>
      <c r="G43" s="7">
        <f t="shared" si="14"/>
        <v>163871172</v>
      </c>
      <c r="H43" s="7">
        <f t="shared" si="14"/>
        <v>119618868</v>
      </c>
      <c r="I43" s="7">
        <f t="shared" si="9"/>
        <v>742196925</v>
      </c>
    </row>
    <row r="44" spans="1:9" ht="12.75">
      <c r="A44" s="34" t="s">
        <v>30</v>
      </c>
      <c r="B44" s="34"/>
      <c r="C44" s="34"/>
      <c r="D44" s="34"/>
      <c r="E44" s="34"/>
      <c r="F44" s="34"/>
      <c r="G44" s="34"/>
      <c r="H44" s="34"/>
      <c r="I44" s="34"/>
    </row>
    <row r="45" spans="1:9" s="16" customFormat="1" ht="12.75">
      <c r="A45" s="35" t="s">
        <v>9</v>
      </c>
      <c r="B45" s="35"/>
      <c r="C45" s="35"/>
      <c r="D45" s="35"/>
      <c r="E45" s="35"/>
      <c r="F45" s="35"/>
      <c r="G45" s="35"/>
      <c r="H45" s="35"/>
      <c r="I45" s="35"/>
    </row>
    <row r="46" spans="1:9" s="16" customFormat="1" ht="12.75">
      <c r="A46" s="25" t="s">
        <v>11</v>
      </c>
      <c r="B46" s="25"/>
      <c r="C46" s="25"/>
      <c r="D46" s="25"/>
      <c r="E46" s="25"/>
      <c r="F46" s="25"/>
      <c r="G46" s="25"/>
      <c r="H46" s="25"/>
      <c r="I46" s="25"/>
    </row>
    <row r="47" spans="1:9" s="16" customFormat="1" ht="12.75">
      <c r="A47" s="25" t="s">
        <v>10</v>
      </c>
      <c r="B47" s="25"/>
      <c r="C47" s="25"/>
      <c r="D47" s="25"/>
      <c r="E47" s="25"/>
      <c r="F47" s="25"/>
      <c r="G47" s="25"/>
      <c r="H47" s="25"/>
      <c r="I47" s="25"/>
    </row>
    <row r="48" spans="1:9" s="16" customFormat="1" ht="12.75">
      <c r="A48" s="25" t="s">
        <v>19</v>
      </c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2.7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</sheetData>
  <sheetProtection/>
  <mergeCells count="17">
    <mergeCell ref="A51:I51"/>
    <mergeCell ref="A47:I47"/>
    <mergeCell ref="A48:I48"/>
    <mergeCell ref="A49:I49"/>
    <mergeCell ref="A50:I50"/>
    <mergeCell ref="A28:A30"/>
    <mergeCell ref="A32:A36"/>
    <mergeCell ref="A38:A43"/>
    <mergeCell ref="A44:I44"/>
    <mergeCell ref="A45:I45"/>
    <mergeCell ref="A46:I46"/>
    <mergeCell ref="A2:I2"/>
    <mergeCell ref="H3:I3"/>
    <mergeCell ref="A5:A8"/>
    <mergeCell ref="A10:A14"/>
    <mergeCell ref="A16:A19"/>
    <mergeCell ref="A21:A26"/>
  </mergeCells>
  <printOptions horizontalCentered="1"/>
  <pageMargins left="0.7480314960629921" right="0.7480314960629921" top="0.35433070866141736" bottom="0.31496062992125984" header="0.2755905511811024" footer="0.2362204724409449"/>
  <pageSetup horizontalDpi="600" verticalDpi="600" orientation="landscape" paperSize="9" scale="97" r:id="rId2"/>
  <rowBreaks count="1" manualBreakCount="1">
    <brk id="26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W14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2" width="9.140625" style="21" customWidth="1"/>
    <col min="3" max="3" width="10.7109375" style="21" customWidth="1"/>
    <col min="4" max="10" width="9.140625" style="21" customWidth="1"/>
    <col min="11" max="11" width="17.00390625" style="21" customWidth="1"/>
    <col min="12" max="12" width="10.8515625" style="21" customWidth="1"/>
    <col min="13" max="16384" width="9.140625" style="21" customWidth="1"/>
  </cols>
  <sheetData>
    <row r="1" s="17" customFormat="1" ht="12.75"/>
    <row r="2" s="17" customFormat="1" ht="12.75"/>
    <row r="3" s="17" customFormat="1" ht="12.75"/>
    <row r="4" s="17" customFormat="1" ht="27" customHeight="1"/>
    <row r="5" spans="4:12" s="17" customFormat="1" ht="12.75" customHeight="1">
      <c r="D5" s="18">
        <v>2001</v>
      </c>
      <c r="E5" s="18">
        <v>2002</v>
      </c>
      <c r="F5" s="18">
        <v>2003</v>
      </c>
      <c r="G5" s="18">
        <v>2004</v>
      </c>
      <c r="H5" s="18">
        <v>2005</v>
      </c>
      <c r="I5" s="18">
        <v>2006</v>
      </c>
      <c r="K5" s="19" t="s">
        <v>20</v>
      </c>
      <c r="L5" s="20">
        <f>'ΠΕΠ ΗΠΕΙΡΟΥ'!I38</f>
        <v>331050149</v>
      </c>
    </row>
    <row r="6" spans="3:12" s="17" customFormat="1" ht="12.75">
      <c r="C6" s="17" t="s">
        <v>21</v>
      </c>
      <c r="D6" s="20">
        <f>'ΠΕΠ ΗΠΕΙΡΟΥ'!C8</f>
        <v>29500405</v>
      </c>
      <c r="E6" s="20">
        <f>'ΠΕΠ ΗΠΕΙΡΟΥ'!D8</f>
        <v>37139081</v>
      </c>
      <c r="F6" s="20">
        <f>'ΠΕΠ ΗΠΕΙΡΟΥ'!E8</f>
        <v>36770374</v>
      </c>
      <c r="G6" s="20">
        <f>'ΠΕΠ ΗΠΕΙΡΟΥ'!F8</f>
        <v>47615971</v>
      </c>
      <c r="H6" s="20">
        <f>'ΠΕΠ ΗΠΕΙΡΟΥ'!G8</f>
        <v>58429151</v>
      </c>
      <c r="I6" s="20">
        <f>'ΠΕΠ ΗΠΕΙΡΟΥ'!H8</f>
        <v>46263837</v>
      </c>
      <c r="K6" s="19" t="s">
        <v>22</v>
      </c>
      <c r="L6" s="20">
        <f>'ΠΕΠ ΗΠΕΙΡΟΥ'!I39</f>
        <v>38913643</v>
      </c>
    </row>
    <row r="7" spans="3:12" s="17" customFormat="1" ht="12.75">
      <c r="C7" s="17" t="s">
        <v>23</v>
      </c>
      <c r="D7" s="20">
        <f>'ΠΕΠ ΗΠΕΙΡΟΥ'!C14</f>
        <v>11814183</v>
      </c>
      <c r="E7" s="20">
        <f>'ΠΕΠ ΗΠΕΙΡΟΥ'!D14</f>
        <v>14904393</v>
      </c>
      <c r="F7" s="20">
        <f>'ΠΕΠ ΗΠΕΙΡΟΥ'!E14</f>
        <v>15066976</v>
      </c>
      <c r="G7" s="20">
        <f>'ΠΕΠ ΗΠΕΙΡΟΥ'!F14</f>
        <v>16558503</v>
      </c>
      <c r="H7" s="20">
        <f>'ΠΕΠ ΗΠΕΙΡΟΥ'!G14</f>
        <v>15283040</v>
      </c>
      <c r="I7" s="20">
        <f>'ΠΕΠ ΗΠΕΙΡΟΥ'!H14</f>
        <v>11115649</v>
      </c>
      <c r="K7" s="19" t="s">
        <v>24</v>
      </c>
      <c r="L7" s="20">
        <f>'ΠΕΠ ΗΠΕΙΡΟΥ'!I40</f>
        <v>80384617</v>
      </c>
    </row>
    <row r="8" spans="3:12" s="17" customFormat="1" ht="12.75">
      <c r="C8" s="17" t="s">
        <v>25</v>
      </c>
      <c r="D8" s="20">
        <f>'ΠΕΠ ΗΠΕΙΡΟΥ'!C19</f>
        <v>12293620</v>
      </c>
      <c r="E8" s="20">
        <f>'ΠΕΠ ΗΠΕΙΡΟΥ'!D19</f>
        <v>15480333</v>
      </c>
      <c r="F8" s="20">
        <f>'ΠΕΠ ΗΠΕΙΡΟΥ'!E19</f>
        <v>15385466</v>
      </c>
      <c r="G8" s="20">
        <f>'ΠΕΠ ΗΠΕΙΡΟΥ'!F19</f>
        <v>16536087</v>
      </c>
      <c r="H8" s="20">
        <f>'ΠΕΠ ΗΠΕΙΡΟΥ'!G19</f>
        <v>12424280</v>
      </c>
      <c r="I8" s="20">
        <f>'ΠΕΠ ΗΠΕΙΡΟΥ'!H19</f>
        <v>9649579</v>
      </c>
      <c r="K8" s="19" t="s">
        <v>26</v>
      </c>
      <c r="L8" s="20">
        <f>'ΠΕΠ ΗΠΕΙΡΟΥ'!I41</f>
        <v>174553889</v>
      </c>
    </row>
    <row r="9" spans="3:12" s="17" customFormat="1" ht="12.75">
      <c r="C9" s="17" t="s">
        <v>27</v>
      </c>
      <c r="D9" s="20">
        <f>'ΠΕΠ ΗΠΕΙΡΟΥ'!C26</f>
        <v>31719751</v>
      </c>
      <c r="E9" s="20">
        <f>'ΠΕΠ ΗΠΕΙΡΟΥ'!D26</f>
        <v>39970779</v>
      </c>
      <c r="F9" s="20">
        <f>'ΠΕΠ ΗΠΕΙΡΟΥ'!E26</f>
        <v>40250853</v>
      </c>
      <c r="G9" s="20">
        <f>'ΠΕΠ ΗΠΕΙΡΟΥ'!F26</f>
        <v>50466287</v>
      </c>
      <c r="H9" s="20">
        <f>'ΠΕΠ ΗΠΕΙΡΟΥ'!G26</f>
        <v>53608342</v>
      </c>
      <c r="I9" s="20">
        <f>'ΠΕΠ ΗΠΕΙΡΟΥ'!H26</f>
        <v>43092809</v>
      </c>
      <c r="K9" s="19" t="s">
        <v>5</v>
      </c>
      <c r="L9" s="20">
        <f>'ΠΕΠ ΗΠΕΙΡΟΥ'!I42</f>
        <v>117294627</v>
      </c>
    </row>
    <row r="10" spans="3:9" s="17" customFormat="1" ht="12.75">
      <c r="C10" s="17" t="s">
        <v>28</v>
      </c>
      <c r="D10" s="20">
        <f>'ΠΕΠ ΗΠΕΙΡΟΥ'!C30</f>
        <v>4808327</v>
      </c>
      <c r="E10" s="20">
        <f>'ΠΕΠ ΗΠΕΙΡΟΥ'!D30</f>
        <v>6225563</v>
      </c>
      <c r="F10" s="20">
        <f>'ΠΕΠ ΗΠΕΙΡΟΥ'!E30</f>
        <v>6275112</v>
      </c>
      <c r="G10" s="20">
        <f>'ΠΕΠ ΗΠΕΙΡΟΥ'!F30</f>
        <v>6628409</v>
      </c>
      <c r="H10" s="20">
        <f>'ΠΕΠ ΗΠΕΙΡΟΥ'!G30</f>
        <v>14468730</v>
      </c>
      <c r="I10" s="20">
        <f>'ΠΕΠ ΗΠΕΙΡΟΥ'!H30</f>
        <v>6825740</v>
      </c>
    </row>
    <row r="11" spans="3:9" s="17" customFormat="1" ht="12.75">
      <c r="C11" s="17" t="s">
        <v>29</v>
      </c>
      <c r="D11" s="20">
        <f>'ΠΕΠ ΗΠΕΙΡΟΥ'!C36</f>
        <v>772392</v>
      </c>
      <c r="E11" s="20">
        <f>'ΠΕΠ ΗΠΕΙΡΟΥ'!D36</f>
        <v>975299</v>
      </c>
      <c r="F11" s="20">
        <f>'ΠΕΠ ΗΠΕΙΡΟΥ'!E36</f>
        <v>982083</v>
      </c>
      <c r="G11" s="20">
        <f>'ΠΕΠ ΗΠΕΙΡΟΥ'!F36</f>
        <v>566638</v>
      </c>
      <c r="H11" s="20">
        <f>'ΠΕΠ ΗΠΕΙΡΟΥ'!G36</f>
        <v>9657629</v>
      </c>
      <c r="I11" s="20">
        <f>'ΠΕΠ ΗΠΕΙΡΟΥ'!H36</f>
        <v>2671254</v>
      </c>
    </row>
    <row r="12" spans="10:23" ht="12.75" customHeight="1"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0:23" ht="12.75"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0:23" ht="12.75"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7" ht="12.75" customHeight="1"/>
    <row r="22" ht="12.75" customHeight="1"/>
    <row r="28" ht="12.75" customHeight="1"/>
    <row r="34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/>
  <pageMargins left="0.44" right="0.13" top="0.75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2006-06-13T09:24:01Z</cp:lastPrinted>
  <dcterms:created xsi:type="dcterms:W3CDTF">2002-04-19T13:15:50Z</dcterms:created>
  <dcterms:modified xsi:type="dcterms:W3CDTF">2009-06-01T11:52:05Z</dcterms:modified>
  <cp:category/>
  <cp:version/>
  <cp:contentType/>
  <cp:contentStatus/>
</cp:coreProperties>
</file>